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730" windowHeight="11760"/>
  </bookViews>
  <sheets>
    <sheet name="Summary " sheetId="1" r:id="rId1"/>
  </sheets>
  <externalReferences>
    <externalReference r:id="rId2"/>
  </externalReferences>
  <definedNames>
    <definedName name="_xlnm.Print_Area" localSheetId="0">'Summary '!$A$1:$I$50</definedName>
  </definedNames>
  <calcPr calcId="145621"/>
</workbook>
</file>

<file path=xl/calcChain.xml><?xml version="1.0" encoding="utf-8"?>
<calcChain xmlns="http://schemas.openxmlformats.org/spreadsheetml/2006/main">
  <c r="E45" i="1" l="1"/>
  <c r="C45" i="1"/>
  <c r="E44" i="1"/>
  <c r="C44" i="1"/>
  <c r="E43" i="1"/>
  <c r="C43" i="1"/>
  <c r="E42" i="1"/>
  <c r="E41" i="1"/>
  <c r="C41" i="1"/>
  <c r="E40" i="1"/>
  <c r="C40" i="1"/>
  <c r="E39" i="1"/>
  <c r="C39" i="1"/>
  <c r="E38" i="1"/>
  <c r="C38" i="1"/>
  <c r="E37" i="1"/>
  <c r="C37" i="1"/>
  <c r="E46" i="1" l="1"/>
  <c r="E49" i="1" l="1"/>
</calcChain>
</file>

<file path=xl/sharedStrings.xml><?xml version="1.0" encoding="utf-8"?>
<sst xmlns="http://schemas.openxmlformats.org/spreadsheetml/2006/main" count="50" uniqueCount="35">
  <si>
    <t>Grant Category</t>
  </si>
  <si>
    <t>Salary Requested for 9 Mo grant period (10/15/12-7/15/13)</t>
  </si>
  <si>
    <t>A. Personnel</t>
  </si>
  <si>
    <t>COHBE Ongoing Staff</t>
  </si>
  <si>
    <t>COHBE Implementation Only Staff</t>
  </si>
  <si>
    <t>Amount Requested for 2L1 Grant Period (10/15/12-7/15/13)</t>
  </si>
  <si>
    <t>B. Taxes, Insurance, Payments &amp; Benefits (Fringe)</t>
  </si>
  <si>
    <t>Total Taxes, Insurance, Payments &amp; Benefits Category</t>
  </si>
  <si>
    <t>Budget for 2L1 Grant Period (10/15/12-7/15/13)</t>
  </si>
  <si>
    <t>C. Consultants</t>
  </si>
  <si>
    <t>D. Equipment</t>
  </si>
  <si>
    <t>Total Equipment Category</t>
  </si>
  <si>
    <t>E. Supplies</t>
  </si>
  <si>
    <t>Total Supplies Category</t>
  </si>
  <si>
    <t>G. Other</t>
  </si>
  <si>
    <t>Total Other Category - Direct Operating Expenses</t>
  </si>
  <si>
    <t>Description of Contractual Expense</t>
  </si>
  <si>
    <t>H. Contractual</t>
  </si>
  <si>
    <t>HCPF Interface</t>
  </si>
  <si>
    <t>Total Contractual Category (IT Portion)</t>
  </si>
  <si>
    <t xml:space="preserve">I. </t>
  </si>
  <si>
    <t>Total Grant Request - All Categories - Direct Costs</t>
  </si>
  <si>
    <t>F. Travel</t>
  </si>
  <si>
    <t>Total Ongoing Staff</t>
  </si>
  <si>
    <t>Total Implementation Staff</t>
  </si>
  <si>
    <t xml:space="preserve">This budget includes implementation staff for a 9 month grant period.  Positions include Business Analysts for functional project departments; Security &amp; Privacy support staff; 508 Compliance </t>
  </si>
  <si>
    <t>This budget includes workers compensation, Denver occupational tax, SUTA, Social Security &amp; Medicare Insurance, Disability Insurance, Health/Dental/Vision Insurance, 403b Deferred Compensation</t>
  </si>
  <si>
    <t>Total Consultants Implementation</t>
  </si>
  <si>
    <t>Project Management, Technology Management, Financial Auditors, Technology Auditors, Interoperability, Legal, Business Process Design, Vulnerability Assessment &amp; Penetration Testing, Actuarial Support, DOI Analyst (Rate Review &amp; Forms Review), and Operational Consulting</t>
  </si>
  <si>
    <t>Printers &amp; cabling, Plotter, Furnishings, Servers, Routers &amp; Technology storage for COHBE operations</t>
  </si>
  <si>
    <t>Office supplies, computer for operations staff, telephones, software for operations staff, small furnishings (i.e. chairs, etc.)</t>
  </si>
  <si>
    <t>Total Travel Category</t>
  </si>
  <si>
    <t>Travel performed by COHBE to educate, inform, and be informed on Exchange related business, meetings with stakeholders &amp; community leaders; plan management related travel; travel for the purpose of Tribal Outreach; Outreach</t>
  </si>
  <si>
    <t>Broad Federal Budget Category includes:  Occupancy, business insurance, printing &amp; printed materials, Marketing Program, Training Development, DOI/SERFF Business Requireemtns, Telecom, Memberships and certifications</t>
  </si>
  <si>
    <t>This budget includes permanent full time staff for a 9 month grant period.  Positions include organization management (CEO, COO, CFO); SHOP Exchange Implementation &amp; Operational Team; Individual Exchange Implementation, Eligibility, and Enrollment Team; Communications, Marketing, Research &amp; Outreach; Accounting &amp; Grant Management; Customer Service; Security, Testing, Quality Assurance, Testing, Imaging, Vendor Management, Integration; Navigator/In Person Assistance; Health Plan Account Management; and Appeals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</si>
</sst>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7" x14ac:knownFonts="1">
    <font>
      <sz val="8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164" fontId="3" fillId="2" borderId="2" xfId="1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3" fillId="3" borderId="4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/>
    </xf>
    <xf numFmtId="164" fontId="3" fillId="3" borderId="0" xfId="1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/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/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/>
    <xf numFmtId="0" fontId="3" fillId="5" borderId="10" xfId="0" applyFont="1" applyFill="1" applyBorder="1" applyAlignment="1">
      <alignment horizontal="left" wrapText="1"/>
    </xf>
    <xf numFmtId="164" fontId="3" fillId="5" borderId="1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164" fontId="4" fillId="0" borderId="0" xfId="1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 wrapText="1"/>
    </xf>
    <xf numFmtId="164" fontId="4" fillId="4" borderId="6" xfId="1" applyNumberFormat="1" applyFont="1" applyFill="1" applyBorder="1" applyAlignment="1">
      <alignment horizontal="right"/>
    </xf>
    <xf numFmtId="0" fontId="4" fillId="4" borderId="8" xfId="0" applyFont="1" applyFill="1" applyBorder="1" applyAlignment="1">
      <alignment horizontal="left" wrapText="1"/>
    </xf>
    <xf numFmtId="164" fontId="4" fillId="4" borderId="8" xfId="1" applyNumberFormat="1" applyFont="1" applyFill="1" applyBorder="1" applyAlignment="1">
      <alignment horizontal="right"/>
    </xf>
    <xf numFmtId="0" fontId="3" fillId="5" borderId="1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right" wrapText="1"/>
    </xf>
    <xf numFmtId="164" fontId="3" fillId="2" borderId="2" xfId="1" applyNumberFormat="1" applyFont="1" applyFill="1" applyBorder="1" applyAlignment="1">
      <alignment horizontal="center"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right" wrapText="1"/>
    </xf>
    <xf numFmtId="164" fontId="4" fillId="3" borderId="0" xfId="1" applyNumberFormat="1" applyFont="1" applyFill="1" applyBorder="1" applyAlignment="1">
      <alignment horizontal="right"/>
    </xf>
    <xf numFmtId="0" fontId="3" fillId="5" borderId="10" xfId="0" applyFont="1" applyFill="1" applyBorder="1" applyAlignment="1">
      <alignment wrapText="1"/>
    </xf>
    <xf numFmtId="164" fontId="3" fillId="5" borderId="10" xfId="1" applyNumberFormat="1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/>
    <xf numFmtId="0" fontId="3" fillId="0" borderId="11" xfId="0" applyFont="1" applyFill="1" applyBorder="1" applyAlignment="1">
      <alignment wrapText="1"/>
    </xf>
    <xf numFmtId="165" fontId="3" fillId="0" borderId="11" xfId="2" applyNumberFormat="1" applyFont="1" applyFill="1" applyBorder="1" applyAlignment="1">
      <alignment horizontal="left" wrapText="1"/>
    </xf>
    <xf numFmtId="164" fontId="3" fillId="0" borderId="11" xfId="1" applyNumberFormat="1" applyFont="1" applyFill="1" applyBorder="1" applyAlignment="1">
      <alignment horizontal="right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/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wrapText="1"/>
    </xf>
    <xf numFmtId="164" fontId="4" fillId="4" borderId="0" xfId="1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left" wrapText="1"/>
    </xf>
    <xf numFmtId="164" fontId="5" fillId="3" borderId="0" xfId="1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/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164" fontId="3" fillId="0" borderId="12" xfId="1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164" fontId="4" fillId="0" borderId="11" xfId="1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164" fontId="3" fillId="5" borderId="3" xfId="1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165" fontId="3" fillId="5" borderId="10" xfId="2" applyNumberFormat="1" applyFont="1" applyFill="1" applyBorder="1" applyAlignment="1">
      <alignment horizontal="left" wrapText="1"/>
    </xf>
  </cellXfs>
  <cellStyles count="10">
    <cellStyle name="Comma 2" xfId="3"/>
    <cellStyle name="Currency" xfId="1" builtinId="4"/>
    <cellStyle name="Currency 2" xfId="4"/>
    <cellStyle name="Currency 3" xfId="5"/>
    <cellStyle name="Currency 4" xfId="6"/>
    <cellStyle name="Normal" xfId="0" builtinId="0"/>
    <cellStyle name="Normal 2" xfId="7"/>
    <cellStyle name="Normal 3" xfId="8"/>
    <cellStyle name="Normal 4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blais\AppData\Local\Microsoft\Windows\Temporary%20Internet%20Files\Content.Outlook\6DMO4OIH\GrantBudget%202ndLevel1%20v2012813%20v10%20am-submit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Sheet2"/>
      <sheetName val="Summary w QTRS &amp; Core Areas"/>
      <sheetName val="Headcount and Payroll Planning"/>
      <sheetName val="Salary and Benefits Chart"/>
      <sheetName val="Travel"/>
      <sheetName val="IT roll-up (gs)"/>
      <sheetName val="IT Back Up (gs)"/>
      <sheetName val="Rent"/>
      <sheetName val="Other"/>
      <sheetName val="Supplies &amp; Equip"/>
      <sheetName val="Bechmarks"/>
    </sheetNames>
    <sheetDataSet>
      <sheetData sheetId="0"/>
      <sheetData sheetId="1"/>
      <sheetData sheetId="2"/>
      <sheetData sheetId="3">
        <row r="7">
          <cell r="B7" t="str">
            <v>Executive Director</v>
          </cell>
        </row>
      </sheetData>
      <sheetData sheetId="4" refreshError="1"/>
      <sheetData sheetId="5"/>
      <sheetData sheetId="6">
        <row r="52">
          <cell r="J52">
            <v>395833.33333333331</v>
          </cell>
          <cell r="K52">
            <v>395833.33333333331</v>
          </cell>
          <cell r="L52">
            <v>395833.33333333331</v>
          </cell>
          <cell r="M52">
            <v>395833.33333333331</v>
          </cell>
          <cell r="N52">
            <v>395833.33333333331</v>
          </cell>
          <cell r="O52">
            <v>395833.33333333331</v>
          </cell>
          <cell r="P52">
            <v>395833.33333333331</v>
          </cell>
          <cell r="Q52">
            <v>395833.33333333331</v>
          </cell>
        </row>
        <row r="55">
          <cell r="A55" t="str">
            <v>CGI - Technology Implementation</v>
          </cell>
          <cell r="I55">
            <v>819610</v>
          </cell>
          <cell r="J55">
            <v>0</v>
          </cell>
          <cell r="K55">
            <v>2049025</v>
          </cell>
          <cell r="L55">
            <v>1801638</v>
          </cell>
          <cell r="M55">
            <v>6137106</v>
          </cell>
          <cell r="N55">
            <v>409805</v>
          </cell>
          <cell r="O55">
            <v>2061443</v>
          </cell>
          <cell r="P55">
            <v>3182645</v>
          </cell>
          <cell r="Q55">
            <v>1639402</v>
          </cell>
        </row>
        <row r="56">
          <cell r="I56">
            <v>-81961</v>
          </cell>
          <cell r="J56">
            <v>0</v>
          </cell>
          <cell r="K56">
            <v>-204902.5</v>
          </cell>
          <cell r="L56">
            <v>-180163.80000000002</v>
          </cell>
          <cell r="M56">
            <v>-613710.6</v>
          </cell>
          <cell r="N56">
            <v>-40980.5</v>
          </cell>
          <cell r="O56">
            <v>-206144.30000000002</v>
          </cell>
          <cell r="P56">
            <v>-318264.5</v>
          </cell>
          <cell r="Q56">
            <v>-163940.20000000001</v>
          </cell>
        </row>
        <row r="57">
          <cell r="I57">
            <v>699139.07499999995</v>
          </cell>
          <cell r="J57">
            <v>699139.07499999995</v>
          </cell>
          <cell r="K57">
            <v>699139.07499999995</v>
          </cell>
          <cell r="L57">
            <v>699139.07499999995</v>
          </cell>
          <cell r="M57">
            <v>699139.07499999995</v>
          </cell>
          <cell r="N57">
            <v>699139.07499999995</v>
          </cell>
          <cell r="O57">
            <v>699139.07499999995</v>
          </cell>
          <cell r="P57">
            <v>699139.07499999995</v>
          </cell>
          <cell r="Q57">
            <v>699139.07499999995</v>
          </cell>
        </row>
        <row r="58">
          <cell r="A58" t="str">
            <v>Contact Center Implementation</v>
          </cell>
          <cell r="I58">
            <v>356507.5</v>
          </cell>
          <cell r="J58">
            <v>356507.5</v>
          </cell>
          <cell r="K58">
            <v>356507.5</v>
          </cell>
          <cell r="L58">
            <v>356507.5</v>
          </cell>
          <cell r="M58">
            <v>356507.5</v>
          </cell>
          <cell r="N58">
            <v>356507.5</v>
          </cell>
          <cell r="O58">
            <v>356507.5</v>
          </cell>
          <cell r="P58">
            <v>356507.5</v>
          </cell>
          <cell r="Q58">
            <v>356507.5</v>
          </cell>
        </row>
        <row r="62">
          <cell r="A62" t="str">
            <v>CGI - Hosting</v>
          </cell>
          <cell r="I62">
            <v>57584</v>
          </cell>
          <cell r="J62">
            <v>54055</v>
          </cell>
          <cell r="K62">
            <v>66237</v>
          </cell>
          <cell r="L62">
            <v>69524</v>
          </cell>
          <cell r="M62">
            <v>80092</v>
          </cell>
          <cell r="N62">
            <v>163043</v>
          </cell>
          <cell r="O62">
            <v>163043</v>
          </cell>
          <cell r="P62">
            <v>163043</v>
          </cell>
          <cell r="Q62">
            <v>163043</v>
          </cell>
        </row>
        <row r="63">
          <cell r="A63" t="str">
            <v>CGI - Maintenance and Support</v>
          </cell>
          <cell r="I63">
            <v>9648.15</v>
          </cell>
          <cell r="J63">
            <v>9648.15</v>
          </cell>
          <cell r="K63">
            <v>9648.15</v>
          </cell>
          <cell r="L63">
            <v>9648.15</v>
          </cell>
          <cell r="M63">
            <v>9648.15</v>
          </cell>
          <cell r="N63">
            <v>9648.15</v>
          </cell>
          <cell r="O63">
            <v>9648.15</v>
          </cell>
          <cell r="P63">
            <v>9648.15</v>
          </cell>
          <cell r="Q63">
            <v>9648.15</v>
          </cell>
        </row>
        <row r="65">
          <cell r="A65" t="str">
            <v>CGI Training - Web-based, Train The Trainer &amp; Facilities</v>
          </cell>
          <cell r="K65">
            <v>68666.666666666672</v>
          </cell>
          <cell r="L65">
            <v>68666.666666666672</v>
          </cell>
          <cell r="M65">
            <v>68666.666666666672</v>
          </cell>
          <cell r="N65">
            <v>54422.5</v>
          </cell>
          <cell r="O65">
            <v>54422.5</v>
          </cell>
          <cell r="P65">
            <v>54422.5</v>
          </cell>
          <cell r="Q65">
            <v>0</v>
          </cell>
        </row>
        <row r="70">
          <cell r="A70" t="str">
            <v>Oracle Licensing</v>
          </cell>
          <cell r="I70">
            <v>125422.01999999955</v>
          </cell>
        </row>
        <row r="71">
          <cell r="A71" t="str">
            <v>Oracle Maintenance &amp; Support</v>
          </cell>
          <cell r="P71">
            <v>1043188</v>
          </cell>
        </row>
        <row r="73">
          <cell r="A73" t="str">
            <v>hCentive Licensing</v>
          </cell>
          <cell r="I73">
            <v>50000</v>
          </cell>
          <cell r="J73">
            <v>50000</v>
          </cell>
          <cell r="K73">
            <v>50000</v>
          </cell>
          <cell r="L73">
            <v>3344091</v>
          </cell>
        </row>
      </sheetData>
      <sheetData sheetId="7"/>
      <sheetData sheetId="8"/>
      <sheetData sheetId="9">
        <row r="7">
          <cell r="B7" t="str">
            <v>Board Expenses</v>
          </cell>
        </row>
      </sheetData>
      <sheetData sheetId="10">
        <row r="7">
          <cell r="N7">
            <v>14850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49"/>
  <sheetViews>
    <sheetView tabSelected="1" zoomScaleNormal="100" workbookViewId="0">
      <selection activeCell="C11" sqref="C11"/>
    </sheetView>
  </sheetViews>
  <sheetFormatPr defaultRowHeight="12.75" x14ac:dyDescent="0.2"/>
  <cols>
    <col min="1" max="1" width="11.33203125" style="20" customWidth="1"/>
    <col min="2" max="2" width="1.5" style="6" customWidth="1"/>
    <col min="3" max="3" width="39.33203125" style="21" customWidth="1"/>
    <col min="4" max="4" width="89.5" style="22" customWidth="1"/>
    <col min="5" max="5" width="29.83203125" style="23" customWidth="1"/>
    <col min="6" max="6" width="27.33203125" style="22" customWidth="1"/>
    <col min="7" max="7" width="15.5" style="6" bestFit="1" customWidth="1"/>
    <col min="8" max="9" width="14.33203125" style="6" bestFit="1" customWidth="1"/>
    <col min="10" max="16384" width="9.33203125" style="6"/>
  </cols>
  <sheetData>
    <row r="1" spans="1:6" ht="39" thickBot="1" x14ac:dyDescent="0.25">
      <c r="A1" s="1" t="s">
        <v>0</v>
      </c>
      <c r="B1" s="2"/>
      <c r="C1" s="3"/>
      <c r="D1" s="4"/>
      <c r="E1" s="3" t="s">
        <v>1</v>
      </c>
      <c r="F1" s="6"/>
    </row>
    <row r="2" spans="1:6" x14ac:dyDescent="0.2">
      <c r="A2" s="7" t="s">
        <v>2</v>
      </c>
      <c r="B2" s="8"/>
      <c r="C2" s="9"/>
      <c r="D2" s="10"/>
      <c r="E2" s="8"/>
      <c r="F2" s="6"/>
    </row>
    <row r="3" spans="1:6" x14ac:dyDescent="0.2">
      <c r="A3" s="7"/>
      <c r="B3" s="8" t="s">
        <v>3</v>
      </c>
      <c r="C3" s="9"/>
      <c r="D3" s="10"/>
      <c r="E3" s="8"/>
      <c r="F3" s="6"/>
    </row>
    <row r="4" spans="1:6" ht="90" thickBot="1" x14ac:dyDescent="0.25">
      <c r="A4" s="16"/>
      <c r="B4" s="17"/>
      <c r="C4" s="18" t="s">
        <v>23</v>
      </c>
      <c r="D4" s="18" t="s">
        <v>34</v>
      </c>
      <c r="E4" s="19">
        <v>1743285</v>
      </c>
      <c r="F4" s="6"/>
    </row>
    <row r="5" spans="1:6" ht="13.5" thickBot="1" x14ac:dyDescent="0.25">
      <c r="E5" s="6"/>
      <c r="F5" s="6"/>
    </row>
    <row r="6" spans="1:6" ht="39" thickBot="1" x14ac:dyDescent="0.25">
      <c r="A6" s="1" t="s">
        <v>0</v>
      </c>
      <c r="B6" s="2"/>
      <c r="C6" s="3"/>
      <c r="D6" s="4"/>
      <c r="E6" s="3" t="s">
        <v>1</v>
      </c>
      <c r="F6" s="6"/>
    </row>
    <row r="7" spans="1:6" x14ac:dyDescent="0.2">
      <c r="A7" s="7" t="s">
        <v>2</v>
      </c>
      <c r="B7" s="8"/>
      <c r="C7" s="9"/>
      <c r="D7" s="10"/>
      <c r="E7" s="8"/>
      <c r="F7" s="6"/>
    </row>
    <row r="8" spans="1:6" x14ac:dyDescent="0.2">
      <c r="A8" s="7"/>
      <c r="B8" s="8" t="s">
        <v>4</v>
      </c>
      <c r="C8" s="9"/>
      <c r="D8" s="10"/>
      <c r="E8" s="8"/>
      <c r="F8" s="6"/>
    </row>
    <row r="9" spans="1:6" ht="39" thickBot="1" x14ac:dyDescent="0.25">
      <c r="A9" s="16"/>
      <c r="B9" s="17"/>
      <c r="C9" s="35" t="s">
        <v>24</v>
      </c>
      <c r="D9" s="28" t="s">
        <v>25</v>
      </c>
      <c r="E9" s="19">
        <v>318482</v>
      </c>
      <c r="F9" s="6"/>
    </row>
    <row r="10" spans="1:6" ht="13.5" thickBot="1" x14ac:dyDescent="0.25"/>
    <row r="11" spans="1:6" ht="39" thickBot="1" x14ac:dyDescent="0.25">
      <c r="A11" s="1" t="s">
        <v>0</v>
      </c>
      <c r="B11" s="2"/>
      <c r="C11" s="3"/>
      <c r="D11" s="29"/>
      <c r="E11" s="30" t="s">
        <v>5</v>
      </c>
      <c r="F11" s="6"/>
    </row>
    <row r="12" spans="1:6" x14ac:dyDescent="0.2">
      <c r="A12" s="7" t="s">
        <v>6</v>
      </c>
      <c r="B12" s="31"/>
      <c r="C12" s="32"/>
      <c r="D12" s="33"/>
      <c r="E12" s="34"/>
      <c r="F12" s="6"/>
    </row>
    <row r="13" spans="1:6" ht="45" customHeight="1" thickBot="1" x14ac:dyDescent="0.25">
      <c r="A13" s="16"/>
      <c r="B13" s="17"/>
      <c r="C13" s="35" t="s">
        <v>7</v>
      </c>
      <c r="D13" s="66" t="s">
        <v>26</v>
      </c>
      <c r="E13" s="36">
        <v>582415</v>
      </c>
      <c r="F13" s="6"/>
    </row>
    <row r="14" spans="1:6" ht="13.5" thickBot="1" x14ac:dyDescent="0.25">
      <c r="A14" s="37"/>
      <c r="B14" s="38"/>
      <c r="C14" s="39"/>
      <c r="D14" s="40"/>
      <c r="E14" s="41"/>
    </row>
    <row r="15" spans="1:6" ht="26.25" thickBot="1" x14ac:dyDescent="0.25">
      <c r="A15" s="1" t="s">
        <v>0</v>
      </c>
      <c r="B15" s="2"/>
      <c r="C15" s="3"/>
      <c r="D15" s="4"/>
      <c r="E15" s="5" t="s">
        <v>8</v>
      </c>
      <c r="F15" s="6"/>
    </row>
    <row r="16" spans="1:6" x14ac:dyDescent="0.2">
      <c r="A16" s="7" t="s">
        <v>9</v>
      </c>
      <c r="B16" s="8"/>
      <c r="C16" s="9"/>
      <c r="D16" s="10"/>
      <c r="E16" s="11"/>
      <c r="F16" s="6"/>
    </row>
    <row r="17" spans="1:9" ht="61.5" customHeight="1" thickBot="1" x14ac:dyDescent="0.25">
      <c r="A17" s="16"/>
      <c r="B17" s="17"/>
      <c r="C17" s="35" t="s">
        <v>27</v>
      </c>
      <c r="D17" s="18" t="s">
        <v>28</v>
      </c>
      <c r="E17" s="19">
        <v>2860168</v>
      </c>
      <c r="F17" s="6"/>
    </row>
    <row r="18" spans="1:9" ht="13.5" thickBot="1" x14ac:dyDescent="0.25">
      <c r="A18" s="42"/>
      <c r="B18" s="43"/>
      <c r="C18" s="44"/>
      <c r="D18" s="45"/>
      <c r="E18" s="46"/>
    </row>
    <row r="19" spans="1:9" ht="26.25" thickBot="1" x14ac:dyDescent="0.25">
      <c r="A19" s="47" t="s">
        <v>0</v>
      </c>
      <c r="B19" s="2"/>
      <c r="C19" s="3"/>
      <c r="D19" s="4"/>
      <c r="E19" s="5" t="s">
        <v>8</v>
      </c>
      <c r="F19" s="6"/>
    </row>
    <row r="20" spans="1:9" x14ac:dyDescent="0.2">
      <c r="A20" s="7" t="s">
        <v>10</v>
      </c>
      <c r="B20" s="8"/>
      <c r="C20" s="48"/>
      <c r="D20" s="49"/>
      <c r="E20" s="50"/>
      <c r="F20" s="6"/>
    </row>
    <row r="21" spans="1:9" ht="26.25" thickBot="1" x14ac:dyDescent="0.25">
      <c r="A21" s="16"/>
      <c r="B21" s="17"/>
      <c r="C21" s="35" t="s">
        <v>11</v>
      </c>
      <c r="D21" s="18" t="s">
        <v>29</v>
      </c>
      <c r="E21" s="19">
        <v>87850</v>
      </c>
      <c r="F21" s="6"/>
    </row>
    <row r="22" spans="1:9" ht="13.5" thickBot="1" x14ac:dyDescent="0.25"/>
    <row r="23" spans="1:9" s="22" customFormat="1" ht="26.25" thickBot="1" x14ac:dyDescent="0.25">
      <c r="A23" s="1" t="s">
        <v>0</v>
      </c>
      <c r="B23" s="2"/>
      <c r="C23" s="3"/>
      <c r="D23" s="4"/>
      <c r="E23" s="5" t="s">
        <v>8</v>
      </c>
      <c r="F23" s="6"/>
      <c r="G23" s="6"/>
      <c r="H23" s="6"/>
      <c r="I23" s="6"/>
    </row>
    <row r="24" spans="1:9" s="22" customFormat="1" x14ac:dyDescent="0.2">
      <c r="A24" s="7" t="s">
        <v>12</v>
      </c>
      <c r="B24" s="8"/>
      <c r="C24" s="48"/>
      <c r="D24" s="49"/>
      <c r="E24" s="50"/>
      <c r="F24" s="6"/>
      <c r="G24" s="6"/>
      <c r="H24" s="6"/>
      <c r="I24" s="6"/>
    </row>
    <row r="25" spans="1:9" s="22" customFormat="1" ht="26.25" thickBot="1" x14ac:dyDescent="0.25">
      <c r="A25" s="16"/>
      <c r="B25" s="17"/>
      <c r="C25" s="35" t="s">
        <v>13</v>
      </c>
      <c r="D25" s="18" t="s">
        <v>30</v>
      </c>
      <c r="E25" s="19">
        <v>86250</v>
      </c>
      <c r="F25" s="6"/>
      <c r="G25" s="6"/>
      <c r="H25" s="6"/>
      <c r="I25" s="6"/>
    </row>
    <row r="26" spans="1:9" s="22" customFormat="1" ht="13.5" thickBot="1" x14ac:dyDescent="0.25">
      <c r="A26" s="51"/>
      <c r="B26" s="52"/>
      <c r="C26" s="53"/>
      <c r="D26" s="54"/>
      <c r="E26" s="55"/>
      <c r="G26" s="6"/>
      <c r="H26" s="6"/>
      <c r="I26" s="6"/>
    </row>
    <row r="27" spans="1:9" s="22" customFormat="1" ht="26.25" thickBot="1" x14ac:dyDescent="0.25">
      <c r="A27" s="1" t="s">
        <v>0</v>
      </c>
      <c r="B27" s="2"/>
      <c r="C27" s="3"/>
      <c r="D27" s="4"/>
      <c r="E27" s="5" t="s">
        <v>8</v>
      </c>
      <c r="F27" s="6"/>
      <c r="G27" s="6"/>
      <c r="H27" s="6"/>
      <c r="I27" s="6"/>
    </row>
    <row r="28" spans="1:9" s="22" customFormat="1" x14ac:dyDescent="0.2">
      <c r="A28" s="7" t="s">
        <v>22</v>
      </c>
      <c r="B28" s="8"/>
      <c r="C28" s="48"/>
      <c r="D28" s="49"/>
      <c r="E28" s="50"/>
      <c r="F28" s="6"/>
      <c r="G28" s="6"/>
      <c r="H28" s="6"/>
      <c r="I28" s="6"/>
    </row>
    <row r="29" spans="1:9" s="22" customFormat="1" ht="39" thickBot="1" x14ac:dyDescent="0.25">
      <c r="A29" s="16"/>
      <c r="B29" s="17"/>
      <c r="C29" s="35" t="s">
        <v>31</v>
      </c>
      <c r="D29" s="18" t="s">
        <v>32</v>
      </c>
      <c r="E29" s="19">
        <v>42872</v>
      </c>
      <c r="F29" s="6"/>
      <c r="G29" s="6"/>
      <c r="H29" s="6"/>
      <c r="I29" s="6"/>
    </row>
    <row r="30" spans="1:9" s="22" customFormat="1" ht="13.5" thickBot="1" x14ac:dyDescent="0.25">
      <c r="A30" s="64"/>
      <c r="B30" s="38"/>
      <c r="C30" s="39"/>
      <c r="D30" s="65"/>
      <c r="E30" s="41"/>
      <c r="F30" s="6"/>
      <c r="G30" s="6"/>
      <c r="H30" s="6"/>
      <c r="I30" s="6"/>
    </row>
    <row r="31" spans="1:9" s="22" customFormat="1" ht="26.25" thickBot="1" x14ac:dyDescent="0.25">
      <c r="A31" s="1" t="s">
        <v>0</v>
      </c>
      <c r="B31" s="2"/>
      <c r="C31" s="3"/>
      <c r="D31" s="4"/>
      <c r="E31" s="5" t="s">
        <v>8</v>
      </c>
      <c r="F31" s="6"/>
      <c r="G31" s="6"/>
      <c r="H31" s="6"/>
      <c r="I31" s="6"/>
    </row>
    <row r="32" spans="1:9" s="22" customFormat="1" x14ac:dyDescent="0.2">
      <c r="A32" s="7" t="s">
        <v>14</v>
      </c>
      <c r="B32" s="8"/>
      <c r="C32" s="48"/>
      <c r="D32" s="49"/>
      <c r="E32" s="50"/>
      <c r="F32" s="6"/>
      <c r="G32" s="6"/>
      <c r="H32" s="6"/>
      <c r="I32" s="6"/>
    </row>
    <row r="33" spans="1:9" ht="39" thickBot="1" x14ac:dyDescent="0.25">
      <c r="A33" s="16"/>
      <c r="B33" s="17"/>
      <c r="C33" s="35" t="s">
        <v>15</v>
      </c>
      <c r="D33" s="18" t="s">
        <v>33</v>
      </c>
      <c r="E33" s="19">
        <v>2708907</v>
      </c>
      <c r="F33" s="6"/>
    </row>
    <row r="34" spans="1:9" s="22" customFormat="1" ht="13.5" thickBot="1" x14ac:dyDescent="0.25">
      <c r="A34" s="20"/>
      <c r="B34" s="6"/>
      <c r="C34" s="21"/>
      <c r="E34" s="23"/>
      <c r="G34" s="6"/>
      <c r="H34" s="6"/>
      <c r="I34" s="6"/>
    </row>
    <row r="35" spans="1:9" s="22" customFormat="1" ht="26.25" thickBot="1" x14ac:dyDescent="0.25">
      <c r="A35" s="1" t="s">
        <v>0</v>
      </c>
      <c r="B35" s="2"/>
      <c r="C35" s="3" t="s">
        <v>16</v>
      </c>
      <c r="D35" s="4"/>
      <c r="E35" s="5" t="s">
        <v>8</v>
      </c>
      <c r="F35" s="6"/>
      <c r="G35" s="6"/>
      <c r="H35" s="6"/>
      <c r="I35" s="6"/>
    </row>
    <row r="36" spans="1:9" s="22" customFormat="1" x14ac:dyDescent="0.2">
      <c r="A36" s="7" t="s">
        <v>17</v>
      </c>
      <c r="B36" s="8"/>
      <c r="C36" s="48"/>
      <c r="D36" s="49"/>
      <c r="E36" s="50"/>
      <c r="F36" s="6"/>
      <c r="G36" s="6"/>
      <c r="H36" s="6"/>
      <c r="I36" s="6"/>
    </row>
    <row r="37" spans="1:9" s="22" customFormat="1" x14ac:dyDescent="0.2">
      <c r="A37" s="12"/>
      <c r="B37" s="13"/>
      <c r="C37" s="24" t="str">
        <f>'[1]IT roll-up (gs)'!A55</f>
        <v>CGI - Technology Implementation</v>
      </c>
      <c r="D37" s="24"/>
      <c r="E37" s="25">
        <f>SUM('[1]IT roll-up (gs)'!I55:Q57)</f>
        <v>22582858.274999991</v>
      </c>
      <c r="F37" s="6"/>
      <c r="G37" s="6"/>
      <c r="H37" s="6"/>
      <c r="I37" s="6"/>
    </row>
    <row r="38" spans="1:9" s="22" customFormat="1" x14ac:dyDescent="0.2">
      <c r="A38" s="14"/>
      <c r="B38" s="15"/>
      <c r="C38" s="26" t="str">
        <f>'[1]IT roll-up (gs)'!A58</f>
        <v>Contact Center Implementation</v>
      </c>
      <c r="D38" s="26"/>
      <c r="E38" s="27">
        <f>SUM('[1]IT roll-up (gs)'!I58:Q58)</f>
        <v>3208567.5</v>
      </c>
      <c r="F38" s="6"/>
      <c r="G38" s="6"/>
      <c r="H38" s="6"/>
      <c r="I38" s="6"/>
    </row>
    <row r="39" spans="1:9" s="22" customFormat="1" x14ac:dyDescent="0.2">
      <c r="A39" s="14"/>
      <c r="B39" s="15"/>
      <c r="C39" s="26" t="str">
        <f>'[1]IT roll-up (gs)'!A62</f>
        <v>CGI - Hosting</v>
      </c>
      <c r="D39" s="26"/>
      <c r="E39" s="27">
        <f>SUM('[1]IT roll-up (gs)'!I62:Q62)</f>
        <v>979664</v>
      </c>
      <c r="F39" s="6"/>
      <c r="G39" s="6"/>
      <c r="H39" s="6"/>
      <c r="I39" s="6"/>
    </row>
    <row r="40" spans="1:9" s="22" customFormat="1" x14ac:dyDescent="0.2">
      <c r="A40" s="14"/>
      <c r="B40" s="15"/>
      <c r="C40" s="26" t="str">
        <f>'[1]IT roll-up (gs)'!A63</f>
        <v>CGI - Maintenance and Support</v>
      </c>
      <c r="D40" s="26"/>
      <c r="E40" s="27">
        <f>SUM('[1]IT roll-up (gs)'!I63:Q63)</f>
        <v>86833.349999999991</v>
      </c>
      <c r="F40" s="6"/>
      <c r="G40" s="6"/>
      <c r="H40" s="6"/>
      <c r="I40" s="6"/>
    </row>
    <row r="41" spans="1:9" s="22" customFormat="1" ht="25.5" x14ac:dyDescent="0.2">
      <c r="A41" s="14"/>
      <c r="B41" s="15"/>
      <c r="C41" s="26" t="str">
        <f>'[1]IT roll-up (gs)'!A65</f>
        <v>CGI Training - Web-based, Train The Trainer &amp; Facilities</v>
      </c>
      <c r="D41" s="26"/>
      <c r="E41" s="27">
        <f>SUM('[1]IT roll-up (gs)'!I65:Q65)</f>
        <v>369267.5</v>
      </c>
      <c r="F41" s="6"/>
      <c r="G41" s="6"/>
      <c r="H41" s="6"/>
      <c r="I41" s="6"/>
    </row>
    <row r="42" spans="1:9" s="22" customFormat="1" x14ac:dyDescent="0.2">
      <c r="A42" s="14"/>
      <c r="B42" s="15"/>
      <c r="C42" s="26" t="s">
        <v>18</v>
      </c>
      <c r="D42" s="26"/>
      <c r="E42" s="27">
        <f>SUM('[1]IT roll-up (gs)'!J52:Q52)</f>
        <v>3166666.666666667</v>
      </c>
      <c r="F42" s="6"/>
      <c r="G42" s="6"/>
      <c r="H42" s="6"/>
      <c r="I42" s="6"/>
    </row>
    <row r="43" spans="1:9" s="22" customFormat="1" x14ac:dyDescent="0.2">
      <c r="A43" s="14"/>
      <c r="B43" s="15"/>
      <c r="C43" s="26" t="str">
        <f>'[1]IT roll-up (gs)'!A70</f>
        <v>Oracle Licensing</v>
      </c>
      <c r="D43" s="26"/>
      <c r="E43" s="27">
        <f>SUM('[1]IT roll-up (gs)'!I70:Q70)</f>
        <v>125422.01999999955</v>
      </c>
      <c r="F43" s="6"/>
      <c r="G43" s="6"/>
      <c r="H43" s="6"/>
      <c r="I43" s="6"/>
    </row>
    <row r="44" spans="1:9" s="22" customFormat="1" x14ac:dyDescent="0.2">
      <c r="A44" s="14"/>
      <c r="B44" s="15"/>
      <c r="C44" s="26" t="str">
        <f>'[1]IT roll-up (gs)'!A71</f>
        <v>Oracle Maintenance &amp; Support</v>
      </c>
      <c r="D44" s="26"/>
      <c r="E44" s="27">
        <f>SUM('[1]IT roll-up (gs)'!I71:Q71)</f>
        <v>1043188</v>
      </c>
      <c r="F44" s="6"/>
      <c r="G44" s="6"/>
      <c r="H44" s="6"/>
      <c r="I44" s="6"/>
    </row>
    <row r="45" spans="1:9" s="22" customFormat="1" x14ac:dyDescent="0.2">
      <c r="A45" s="14"/>
      <c r="B45" s="15"/>
      <c r="C45" s="26" t="str">
        <f>'[1]IT roll-up (gs)'!A73</f>
        <v>hCentive Licensing</v>
      </c>
      <c r="D45" s="26"/>
      <c r="E45" s="27">
        <f>SUM('[1]IT roll-up (gs)'!I73:L73)</f>
        <v>3494091</v>
      </c>
      <c r="F45" s="6"/>
      <c r="G45" s="6"/>
      <c r="H45" s="6"/>
      <c r="I45" s="6"/>
    </row>
    <row r="46" spans="1:9" s="22" customFormat="1" ht="26.25" thickBot="1" x14ac:dyDescent="0.25">
      <c r="A46" s="16"/>
      <c r="B46" s="17"/>
      <c r="C46" s="35" t="s">
        <v>19</v>
      </c>
      <c r="D46" s="18"/>
      <c r="E46" s="19">
        <f>SUM(E37:E45)</f>
        <v>35056558.31166666</v>
      </c>
      <c r="F46" s="6"/>
      <c r="G46" s="6"/>
      <c r="H46" s="6"/>
      <c r="I46" s="6"/>
    </row>
    <row r="47" spans="1:9" x14ac:dyDescent="0.2">
      <c r="F47" s="6"/>
    </row>
    <row r="48" spans="1:9" s="22" customFormat="1" ht="13.5" thickBot="1" x14ac:dyDescent="0.25">
      <c r="A48" s="37"/>
      <c r="B48" s="38"/>
      <c r="C48" s="56"/>
      <c r="D48" s="57"/>
      <c r="E48" s="58"/>
      <c r="F48" s="6"/>
      <c r="G48" s="6"/>
      <c r="H48" s="6"/>
      <c r="I48" s="6"/>
    </row>
    <row r="49" spans="1:9" s="22" customFormat="1" ht="39" customHeight="1" thickBot="1" x14ac:dyDescent="0.25">
      <c r="A49" s="59" t="s">
        <v>20</v>
      </c>
      <c r="B49" s="60"/>
      <c r="C49" s="61" t="s">
        <v>21</v>
      </c>
      <c r="D49" s="62"/>
      <c r="E49" s="63">
        <f>SUM(E4,E9,E17,E13,E21,E25,E46,E33,E29)</f>
        <v>43486787.31166666</v>
      </c>
      <c r="F49" s="6"/>
      <c r="G49" s="6"/>
      <c r="H49" s="6"/>
      <c r="I49" s="6"/>
    </row>
  </sheetData>
  <printOptions horizontalCentered="1" verticalCentered="1"/>
  <pageMargins left="0.5" right="0.5" top="0.5" bottom="0.5" header="0.3" footer="0.3"/>
  <pageSetup scale="72" fitToHeight="8" orientation="landscape" r:id="rId1"/>
  <rowBreaks count="5" manualBreakCount="5">
    <brk id="5" max="11" man="1"/>
    <brk id="10" max="11" man="1"/>
    <brk id="18" max="11" man="1"/>
    <brk id="30" max="11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</vt:lpstr>
      <vt:lpstr>'Summary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Cammie Blais</dc:creator>
  <cp:lastModifiedBy>Caren Henderson</cp:lastModifiedBy>
  <dcterms:created xsi:type="dcterms:W3CDTF">2013-01-09T23:41:45Z</dcterms:created>
  <dcterms:modified xsi:type="dcterms:W3CDTF">2013-04-01T23:06:13Z</dcterms:modified>
</cp:coreProperties>
</file>